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LC\Reports\Provider Portal Reports\Reimbursement Estimate\"/>
    </mc:Choice>
  </mc:AlternateContent>
  <xr:revisionPtr revIDLastSave="0" documentId="14_{F6DC0B61-D541-433B-9905-108C3E96CC1B}" xr6:coauthVersionLast="36" xr6:coauthVersionMax="36" xr10:uidLastSave="{00000000-0000-0000-0000-000000000000}"/>
  <bookViews>
    <workbookView xWindow="0" yWindow="456" windowWidth="25200" windowHeight="11856" xr2:uid="{00000000-000D-0000-FFFF-FFFF00000000}"/>
  </bookViews>
  <sheets>
    <sheet name="January 2019" sheetId="1" r:id="rId1"/>
  </sheets>
  <definedNames>
    <definedName name="_xlnm.Print_Area" localSheetId="0">'January 2019'!$A$1:$I$42</definedName>
    <definedName name="_xlnm.Print_Titles" localSheetId="0">'January 2019'!$18:$20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1" l="1"/>
  <c r="E22" i="1" l="1"/>
  <c r="E23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5" i="1"/>
  <c r="E24" i="1"/>
  <c r="E21" i="1"/>
  <c r="G33" i="1" l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37" i="1" l="1"/>
  <c r="I37" i="1" s="1"/>
  <c r="G38" i="1"/>
  <c r="I38" i="1" s="1"/>
  <c r="G39" i="1"/>
  <c r="I39" i="1" s="1"/>
  <c r="C41" i="1" l="1"/>
  <c r="G22" i="1" l="1"/>
  <c r="G23" i="1"/>
  <c r="G24" i="1"/>
  <c r="G25" i="1"/>
  <c r="G26" i="1"/>
  <c r="G27" i="1"/>
  <c r="G35" i="1"/>
  <c r="G36" i="1"/>
  <c r="G40" i="1"/>
  <c r="G21" i="1"/>
  <c r="I21" i="1" s="1"/>
  <c r="G34" i="1"/>
  <c r="I22" i="1" l="1"/>
  <c r="I23" i="1"/>
  <c r="I24" i="1"/>
  <c r="I25" i="1"/>
  <c r="I26" i="1"/>
  <c r="I27" i="1"/>
  <c r="I34" i="1"/>
  <c r="I35" i="1"/>
  <c r="I36" i="1"/>
  <c r="I40" i="1"/>
  <c r="A42" i="1" l="1"/>
</calcChain>
</file>

<file path=xl/sharedStrings.xml><?xml version="1.0" encoding="utf-8"?>
<sst xmlns="http://schemas.openxmlformats.org/spreadsheetml/2006/main" count="57" uniqueCount="36">
  <si>
    <t>0-11 Months</t>
  </si>
  <si>
    <t>1 Yr Old</t>
  </si>
  <si>
    <t>2 Yr Old</t>
  </si>
  <si>
    <t>3 Yr Old</t>
  </si>
  <si>
    <t>4 Yr Old</t>
  </si>
  <si>
    <t>5 Yr Old</t>
  </si>
  <si>
    <t>School Age</t>
  </si>
  <si>
    <t xml:space="preserve"> </t>
  </si>
  <si>
    <t>Family Child Care Homes</t>
  </si>
  <si>
    <t>Nombre del Proveedor:</t>
  </si>
  <si>
    <t>Dirección</t>
  </si>
  <si>
    <t>Persona de contacto</t>
  </si>
  <si>
    <t>Teléfono de contacto:</t>
  </si>
  <si>
    <t>Todos los campos grises se calcularán automáticamente.</t>
  </si>
  <si>
    <t>School Readiness</t>
  </si>
  <si>
    <t>Columna 2: Seleccione en el cuadro desplegable la edad del niño</t>
  </si>
  <si>
    <t>Columna 6: Ingrese el número total de días pagos, incluidas las ausencias justificadas y los días festivos.</t>
  </si>
  <si>
    <t>Las columnas 3, 5 y 7 calcularán automáticamente</t>
  </si>
  <si>
    <t>Nombre del niño</t>
  </si>
  <si>
    <t>Apellido del niño</t>
  </si>
  <si>
    <t>Edad del niño</t>
  </si>
  <si>
    <t>Estimado de reembolso de la coalición</t>
  </si>
  <si>
    <t>Tasa de pago</t>
  </si>
  <si>
    <t># de días a pagar</t>
  </si>
  <si>
    <t>Reembolso total por niño</t>
  </si>
  <si>
    <t>Cuota diaria de pago</t>
  </si>
  <si>
    <t>Total de niños</t>
  </si>
  <si>
    <t>Columna 4: Ingrese el monto de la Cuota diaria de pago de los Padres para el niño</t>
  </si>
  <si>
    <t xml:space="preserve">         SR Asistencia para Enero del 2019</t>
  </si>
  <si>
    <t>Instrucciones: Complete todos los campos amarillos para niños matriculado en enero de 2019</t>
  </si>
  <si>
    <t>Enero de 2019 Asistencia</t>
  </si>
  <si>
    <t>Enero de 2019 Pago Estimado</t>
  </si>
  <si>
    <t>Si tiene Gold Seal, Enero de 2019 pago estimado</t>
  </si>
  <si>
    <t>Si el niño asiste menos de 23 días, ingrese la cantidad correcta de días presentes en enero.</t>
  </si>
  <si>
    <t>Columna 1: Escriba el nombre de cada niño de School Readiness que asistirá durante enero.</t>
  </si>
  <si>
    <t>El total en azul en la parte inferior será su pago estimado para enero.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</si>
</sst>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1"/>
      <color rgb="FF333333"/>
      <name val="Open Sans"/>
      <family val="2"/>
    </font>
    <font>
      <sz val="10"/>
      <color theme="1"/>
      <name val="Open Sans"/>
      <family val="2"/>
    </font>
    <font>
      <sz val="10"/>
      <color rgb="FF333333"/>
      <name val="Open Sans"/>
      <family val="2"/>
    </font>
    <font>
      <b/>
      <sz val="10"/>
      <color theme="0"/>
      <name val="Open Sans"/>
      <family val="2"/>
    </font>
    <font>
      <b/>
      <sz val="11"/>
      <color theme="0"/>
      <name val="Open Sans"/>
      <family val="2"/>
    </font>
    <font>
      <sz val="9"/>
      <name val="Open Sans"/>
      <family val="2"/>
    </font>
    <font>
      <b/>
      <sz val="11"/>
      <color rgb="FFFFFF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2C65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vertical="center" wrapText="1"/>
      <protection locked="0"/>
    </xf>
    <xf numFmtId="44" fontId="3" fillId="2" borderId="1" xfId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44" fontId="3" fillId="0" borderId="0" xfId="1" applyFont="1" applyAlignment="1" applyProtection="1">
      <alignment horizontal="center" wrapText="1"/>
      <protection locked="0"/>
    </xf>
    <xf numFmtId="165" fontId="3" fillId="0" borderId="0" xfId="0" applyNumberFormat="1" applyFont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44" fontId="3" fillId="2" borderId="5" xfId="1" applyFont="1" applyFill="1" applyBorder="1" applyAlignment="1" applyProtection="1">
      <alignment horizontal="center" wrapText="1"/>
      <protection locked="0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center" wrapText="1"/>
    </xf>
    <xf numFmtId="165" fontId="3" fillId="0" borderId="5" xfId="0" applyNumberFormat="1" applyFont="1" applyBorder="1" applyAlignment="1" applyProtection="1">
      <alignment horizontal="center" wrapText="1"/>
    </xf>
    <xf numFmtId="0" fontId="6" fillId="3" borderId="1" xfId="1" applyNumberFormat="1" applyFont="1" applyFill="1" applyBorder="1" applyAlignment="1" applyProtection="1">
      <alignment horizontal="center" wrapText="1"/>
    </xf>
    <xf numFmtId="0" fontId="6" fillId="2" borderId="1" xfId="1" applyNumberFormat="1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wrapText="1"/>
    </xf>
    <xf numFmtId="44" fontId="6" fillId="3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wrapText="1"/>
    </xf>
    <xf numFmtId="164" fontId="3" fillId="3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44" fontId="9" fillId="4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wrapText="1"/>
    </xf>
    <xf numFmtId="0" fontId="8" fillId="4" borderId="9" xfId="0" applyFont="1" applyFill="1" applyBorder="1" applyAlignment="1" applyProtection="1">
      <alignment horizontal="center" wrapText="1"/>
    </xf>
    <xf numFmtId="0" fontId="8" fillId="4" borderId="1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72C6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33309</xdr:colOff>
      <xdr:row>2</xdr:row>
      <xdr:rowOff>82550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F584D3A-1A04-4470-8BEF-961DA1B1E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10954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activeCell="M20" sqref="M20"/>
    </sheetView>
  </sheetViews>
  <sheetFormatPr defaultColWidth="9.1796875" defaultRowHeight="15.6" x14ac:dyDescent="0.35"/>
  <cols>
    <col min="1" max="2" width="9.1796875" style="7"/>
    <col min="3" max="3" width="3.90625" style="9" customWidth="1"/>
    <col min="4" max="4" width="12.453125" style="12" customWidth="1"/>
    <col min="5" max="5" width="10.1796875" style="12" customWidth="1"/>
    <col min="6" max="6" width="9.1796875" style="8"/>
    <col min="7" max="7" width="7.453125" style="8" customWidth="1"/>
    <col min="8" max="8" width="12.1796875" style="8" customWidth="1"/>
    <col min="9" max="9" width="13.54296875" style="13" customWidth="1"/>
    <col min="10" max="10" width="9.1796875" style="7" customWidth="1"/>
    <col min="11" max="11" width="10.1796875" style="7" hidden="1" customWidth="1"/>
    <col min="12" max="16384" width="9.1796875" style="7"/>
  </cols>
  <sheetData>
    <row r="1" spans="1:9" s="18" customFormat="1" x14ac:dyDescent="0.35">
      <c r="A1" s="42" t="s">
        <v>28</v>
      </c>
      <c r="B1" s="42"/>
      <c r="C1" s="42"/>
      <c r="D1" s="42"/>
      <c r="E1" s="42"/>
      <c r="F1" s="42"/>
      <c r="G1" s="42"/>
      <c r="H1" s="42"/>
      <c r="I1" s="42"/>
    </row>
    <row r="2" spans="1:9" s="18" customFormat="1" ht="15.45" customHeight="1" x14ac:dyDescent="0.35">
      <c r="A2" s="19"/>
      <c r="B2" s="19"/>
      <c r="C2" s="20"/>
      <c r="D2" s="42" t="s">
        <v>8</v>
      </c>
      <c r="E2" s="42"/>
      <c r="F2" s="42"/>
      <c r="G2" s="42"/>
      <c r="H2" s="21"/>
      <c r="I2" s="19"/>
    </row>
    <row r="3" spans="1:9" s="18" customFormat="1" ht="15.6" customHeight="1" x14ac:dyDescent="0.35">
      <c r="A3" s="66"/>
      <c r="B3" s="66"/>
      <c r="C3" s="67"/>
      <c r="D3" s="66"/>
      <c r="E3" s="66"/>
      <c r="F3" s="66"/>
      <c r="G3" s="66"/>
      <c r="H3" s="66"/>
      <c r="I3" s="66"/>
    </row>
    <row r="4" spans="1:9" ht="25.95" customHeight="1" x14ac:dyDescent="0.35">
      <c r="A4" s="41" t="s">
        <v>9</v>
      </c>
      <c r="B4" s="41"/>
      <c r="C4" s="47"/>
      <c r="D4" s="47"/>
      <c r="E4" s="47"/>
      <c r="F4" s="47"/>
      <c r="G4" s="47"/>
      <c r="H4" s="47"/>
      <c r="I4" s="47"/>
    </row>
    <row r="5" spans="1:9" ht="20.7" customHeight="1" x14ac:dyDescent="0.35">
      <c r="A5" s="41" t="s">
        <v>10</v>
      </c>
      <c r="B5" s="41"/>
      <c r="C5" s="48"/>
      <c r="D5" s="48"/>
      <c r="E5" s="48"/>
      <c r="F5" s="48"/>
      <c r="G5" s="48"/>
      <c r="H5" s="48"/>
      <c r="I5" s="48"/>
    </row>
    <row r="6" spans="1:9" ht="18.45" customHeight="1" x14ac:dyDescent="0.35">
      <c r="A6" s="41" t="s">
        <v>11</v>
      </c>
      <c r="B6" s="41"/>
      <c r="C6" s="47"/>
      <c r="D6" s="47"/>
      <c r="E6" s="47"/>
      <c r="F6" s="49" t="s">
        <v>12</v>
      </c>
      <c r="G6" s="49"/>
      <c r="H6" s="47"/>
      <c r="I6" s="47"/>
    </row>
    <row r="7" spans="1:9" ht="5.7" customHeight="1" x14ac:dyDescent="0.35">
      <c r="A7" s="6"/>
      <c r="B7" s="6"/>
      <c r="C7" s="10"/>
      <c r="D7" s="6"/>
      <c r="E7" s="6"/>
      <c r="F7" s="6"/>
      <c r="G7" s="6"/>
      <c r="H7" s="6"/>
      <c r="I7" s="6"/>
    </row>
    <row r="8" spans="1:9" x14ac:dyDescent="0.35">
      <c r="A8" s="43" t="s">
        <v>29</v>
      </c>
      <c r="B8" s="43"/>
      <c r="C8" s="43"/>
      <c r="D8" s="43"/>
      <c r="E8" s="43"/>
      <c r="F8" s="43"/>
      <c r="G8" s="43"/>
      <c r="H8" s="43"/>
      <c r="I8" s="43"/>
    </row>
    <row r="9" spans="1:9" ht="31.2" customHeight="1" x14ac:dyDescent="0.35">
      <c r="A9" s="52" t="s">
        <v>13</v>
      </c>
      <c r="B9" s="52"/>
      <c r="C9" s="52"/>
      <c r="D9" s="53" t="s">
        <v>35</v>
      </c>
      <c r="E9" s="53"/>
      <c r="F9" s="53"/>
      <c r="G9" s="53"/>
      <c r="H9" s="53"/>
      <c r="I9" s="53"/>
    </row>
    <row r="10" spans="1:9" s="11" customFormat="1" ht="3.45" customHeight="1" x14ac:dyDescent="0.35">
      <c r="A10" s="44" t="s">
        <v>14</v>
      </c>
      <c r="B10" s="44"/>
      <c r="C10" s="44"/>
      <c r="D10" s="44"/>
      <c r="E10" s="44"/>
      <c r="F10" s="44"/>
      <c r="G10" s="44"/>
      <c r="H10" s="44"/>
      <c r="I10" s="44"/>
    </row>
    <row r="11" spans="1:9" x14ac:dyDescent="0.35">
      <c r="A11" s="45" t="s">
        <v>34</v>
      </c>
      <c r="B11" s="46"/>
      <c r="C11" s="46"/>
      <c r="D11" s="46"/>
      <c r="E11" s="46"/>
      <c r="F11" s="46"/>
      <c r="G11" s="46"/>
      <c r="H11" s="46"/>
      <c r="I11" s="46"/>
    </row>
    <row r="12" spans="1:9" x14ac:dyDescent="0.35">
      <c r="A12" s="45" t="s">
        <v>15</v>
      </c>
      <c r="B12" s="46"/>
      <c r="C12" s="46"/>
      <c r="D12" s="46"/>
      <c r="E12" s="46"/>
      <c r="F12" s="46"/>
      <c r="G12" s="46"/>
      <c r="H12" s="46"/>
      <c r="I12" s="46"/>
    </row>
    <row r="13" spans="1:9" ht="15.45" customHeight="1" x14ac:dyDescent="0.35">
      <c r="A13" s="45" t="s">
        <v>27</v>
      </c>
      <c r="B13" s="46"/>
      <c r="C13" s="46"/>
      <c r="D13" s="46"/>
      <c r="E13" s="46"/>
      <c r="F13" s="46"/>
      <c r="G13" s="46"/>
      <c r="H13" s="46"/>
      <c r="I13" s="46"/>
    </row>
    <row r="14" spans="1:9" ht="18.45" customHeight="1" x14ac:dyDescent="0.35">
      <c r="A14" s="45" t="s">
        <v>16</v>
      </c>
      <c r="B14" s="46"/>
      <c r="C14" s="46"/>
      <c r="D14" s="46"/>
      <c r="E14" s="46"/>
      <c r="F14" s="46"/>
      <c r="G14" s="46"/>
      <c r="H14" s="46"/>
      <c r="I14" s="46"/>
    </row>
    <row r="15" spans="1:9" ht="18" customHeight="1" x14ac:dyDescent="0.35">
      <c r="A15" s="55" t="s">
        <v>33</v>
      </c>
      <c r="B15" s="56"/>
      <c r="C15" s="56"/>
      <c r="D15" s="56"/>
      <c r="E15" s="56"/>
      <c r="F15" s="56"/>
      <c r="G15" s="56"/>
      <c r="H15" s="56"/>
      <c r="I15" s="57"/>
    </row>
    <row r="16" spans="1:9" x14ac:dyDescent="0.35">
      <c r="A16" s="54" t="s">
        <v>17</v>
      </c>
      <c r="B16" s="54"/>
      <c r="C16" s="54"/>
      <c r="D16" s="54"/>
      <c r="E16" s="54"/>
      <c r="F16" s="54"/>
      <c r="G16" s="54"/>
      <c r="H16" s="54"/>
      <c r="I16" s="54"/>
    </row>
    <row r="17" spans="1:11" ht="3" customHeight="1" x14ac:dyDescent="0.35">
      <c r="A17" s="22"/>
      <c r="B17" s="23"/>
      <c r="C17" s="24"/>
      <c r="D17" s="37"/>
      <c r="E17" s="37"/>
      <c r="F17" s="37"/>
      <c r="G17" s="37"/>
      <c r="H17" s="38"/>
      <c r="I17" s="25"/>
    </row>
    <row r="18" spans="1:11" ht="17.7" customHeight="1" x14ac:dyDescent="0.35">
      <c r="A18" s="60" t="s">
        <v>30</v>
      </c>
      <c r="B18" s="61"/>
      <c r="C18" s="61"/>
      <c r="D18" s="61"/>
      <c r="E18" s="61"/>
      <c r="F18" s="61"/>
      <c r="G18" s="61"/>
      <c r="H18" s="61"/>
      <c r="I18" s="62"/>
    </row>
    <row r="19" spans="1:11" ht="16.2" customHeight="1" x14ac:dyDescent="0.35">
      <c r="A19" s="63">
        <v>1</v>
      </c>
      <c r="B19" s="63"/>
      <c r="C19" s="63"/>
      <c r="D19" s="39">
        <v>2</v>
      </c>
      <c r="E19" s="26">
        <v>3</v>
      </c>
      <c r="F19" s="27">
        <v>4</v>
      </c>
      <c r="G19" s="28">
        <v>5</v>
      </c>
      <c r="H19" s="39">
        <v>6</v>
      </c>
      <c r="I19" s="28">
        <v>7</v>
      </c>
    </row>
    <row r="20" spans="1:11" ht="60" x14ac:dyDescent="0.35">
      <c r="A20" s="40" t="s">
        <v>18</v>
      </c>
      <c r="B20" s="64" t="s">
        <v>19</v>
      </c>
      <c r="C20" s="64"/>
      <c r="D20" s="40" t="s">
        <v>20</v>
      </c>
      <c r="E20" s="29" t="s">
        <v>21</v>
      </c>
      <c r="F20" s="30" t="s">
        <v>25</v>
      </c>
      <c r="G20" s="36" t="s">
        <v>22</v>
      </c>
      <c r="H20" s="40" t="s">
        <v>23</v>
      </c>
      <c r="I20" s="36" t="s">
        <v>24</v>
      </c>
    </row>
    <row r="21" spans="1:11" x14ac:dyDescent="0.35">
      <c r="A21" s="16"/>
      <c r="B21" s="65"/>
      <c r="C21" s="65"/>
      <c r="D21" s="17" t="s">
        <v>7</v>
      </c>
      <c r="E21" s="31" t="str">
        <f>LOOKUP($D21,{"","0-11 Months","1 Yr Old","2 Yr Old","3 Yr Old","4 Yr Old","5 Yr Old","School Age"},{"0","$26.00","$24.85","$19.80","$18.60","$18.80","$18.80","$12.40"})</f>
        <v>0</v>
      </c>
      <c r="F21" s="3">
        <v>0</v>
      </c>
      <c r="G21" s="32">
        <f>SUM(E21-F21)</f>
        <v>0</v>
      </c>
      <c r="H21" s="4">
        <v>23</v>
      </c>
      <c r="I21" s="32">
        <f>SUM(G21*H21)</f>
        <v>0</v>
      </c>
      <c r="K21" s="7" t="s">
        <v>7</v>
      </c>
    </row>
    <row r="22" spans="1:11" ht="17.7" customHeight="1" x14ac:dyDescent="0.35">
      <c r="A22" s="1"/>
      <c r="B22" s="65"/>
      <c r="C22" s="65"/>
      <c r="D22" s="5" t="s">
        <v>7</v>
      </c>
      <c r="E22" s="31" t="str">
        <f>LOOKUP($D22,{"","0-11 Months","1 Yr Old","2 Yr Old","3 Yr Old","4 Yr Old","5 Yr Old","School Age"},{"0","$26.00","$24.85","$19.80","$18.60","$18.80","$18.80","$12.40"})</f>
        <v>0</v>
      </c>
      <c r="F22" s="3">
        <v>0</v>
      </c>
      <c r="G22" s="32">
        <f t="shared" ref="G22:G37" si="0">SUM(E22-F22)</f>
        <v>0</v>
      </c>
      <c r="H22" s="4">
        <v>23</v>
      </c>
      <c r="I22" s="32">
        <f t="shared" ref="I22:I37" si="1">G22*H22</f>
        <v>0</v>
      </c>
      <c r="K22" s="7" t="s">
        <v>0</v>
      </c>
    </row>
    <row r="23" spans="1:11" x14ac:dyDescent="0.35">
      <c r="A23" s="1"/>
      <c r="B23" s="65"/>
      <c r="C23" s="65"/>
      <c r="D23" s="5" t="s">
        <v>7</v>
      </c>
      <c r="E23" s="31" t="str">
        <f>LOOKUP($D23,{"","0-11 Months","1 Yr Old","2 Yr Old","3 Yr Old","4 Yr Old","5 Yr Old","School Age"},{"0","$26.00","$24.85","$19.80","$18.60","$18.80","$18.80","$12.40"})</f>
        <v>0</v>
      </c>
      <c r="F23" s="3">
        <v>0</v>
      </c>
      <c r="G23" s="32">
        <f t="shared" si="0"/>
        <v>0</v>
      </c>
      <c r="H23" s="4">
        <v>23</v>
      </c>
      <c r="I23" s="32">
        <f t="shared" si="1"/>
        <v>0</v>
      </c>
      <c r="K23" s="7" t="s">
        <v>1</v>
      </c>
    </row>
    <row r="24" spans="1:11" x14ac:dyDescent="0.35">
      <c r="A24" s="1"/>
      <c r="B24" s="65"/>
      <c r="C24" s="65"/>
      <c r="D24" s="5" t="s">
        <v>7</v>
      </c>
      <c r="E24" s="31" t="str">
        <f>LOOKUP($D24,{"","0-11 Months","1 Yr Old","2 Yr Old","3 Yr Old","4 Yr Old","5 Yr Old","School Age"},{"0","$26.00","$24.85","$19.80","$18.60","$18.80","$18.80","$12.40"})</f>
        <v>0</v>
      </c>
      <c r="F24" s="3">
        <v>0</v>
      </c>
      <c r="G24" s="32">
        <f t="shared" si="0"/>
        <v>0</v>
      </c>
      <c r="H24" s="4">
        <v>23</v>
      </c>
      <c r="I24" s="32">
        <f t="shared" si="1"/>
        <v>0</v>
      </c>
      <c r="K24" s="7" t="s">
        <v>2</v>
      </c>
    </row>
    <row r="25" spans="1:11" x14ac:dyDescent="0.35">
      <c r="A25" s="1"/>
      <c r="B25" s="65"/>
      <c r="C25" s="65"/>
      <c r="D25" s="5" t="s">
        <v>7</v>
      </c>
      <c r="E25" s="31" t="str">
        <f>LOOKUP($D25,{"","0-11 Months","1 Yr Old","2 Yr Old","3 Yr Old","4 Yr Old","5 Yr Old","School Age"},{"0","$26.00","$24.85","$19.80","$18.60","$18.80","$18.80","$12.40"})</f>
        <v>0</v>
      </c>
      <c r="F25" s="3">
        <v>0</v>
      </c>
      <c r="G25" s="32">
        <f t="shared" si="0"/>
        <v>0</v>
      </c>
      <c r="H25" s="4">
        <v>23</v>
      </c>
      <c r="I25" s="32">
        <f t="shared" si="1"/>
        <v>0</v>
      </c>
      <c r="K25" s="7" t="s">
        <v>3</v>
      </c>
    </row>
    <row r="26" spans="1:11" x14ac:dyDescent="0.35">
      <c r="A26" s="1"/>
      <c r="B26" s="65"/>
      <c r="C26" s="65"/>
      <c r="D26" s="5" t="s">
        <v>7</v>
      </c>
      <c r="E26" s="31" t="str">
        <f>LOOKUP($D26,{"","0-11 Months","1 Yr Old","2 Yr Old","3 Yr Old","4 Yr Old","5 Yr Old","School Age"},{"0","$26.00","$24.85","$19.80","$18.60","$18.80","$18.80","$12.40"})</f>
        <v>0</v>
      </c>
      <c r="F26" s="3">
        <v>0</v>
      </c>
      <c r="G26" s="32">
        <f t="shared" si="0"/>
        <v>0</v>
      </c>
      <c r="H26" s="4">
        <v>23</v>
      </c>
      <c r="I26" s="32">
        <f t="shared" si="1"/>
        <v>0</v>
      </c>
      <c r="K26" s="7" t="s">
        <v>4</v>
      </c>
    </row>
    <row r="27" spans="1:11" x14ac:dyDescent="0.35">
      <c r="A27" s="1"/>
      <c r="B27" s="65"/>
      <c r="C27" s="65"/>
      <c r="D27" s="5" t="s">
        <v>7</v>
      </c>
      <c r="E27" s="31" t="str">
        <f>LOOKUP($D27,{"","0-11 Months","1 Yr Old","2 Yr Old","3 Yr Old","4 Yr Old","5 Yr Old","School Age"},{"0","$26.00","$24.85","$19.80","$18.60","$18.80","$18.80","$12.40"})</f>
        <v>0</v>
      </c>
      <c r="F27" s="3">
        <v>0</v>
      </c>
      <c r="G27" s="32">
        <f t="shared" si="0"/>
        <v>0</v>
      </c>
      <c r="H27" s="4">
        <v>23</v>
      </c>
      <c r="I27" s="32">
        <f t="shared" si="1"/>
        <v>0</v>
      </c>
      <c r="K27" s="7" t="s">
        <v>5</v>
      </c>
    </row>
    <row r="28" spans="1:11" x14ac:dyDescent="0.35">
      <c r="A28" s="1"/>
      <c r="B28" s="65"/>
      <c r="C28" s="65"/>
      <c r="D28" s="5" t="s">
        <v>7</v>
      </c>
      <c r="E28" s="31" t="str">
        <f>LOOKUP($D28,{"","0-11 Months","1 Yr Old","2 Yr Old","3 Yr Old","4 Yr Old","5 Yr Old","School Age"},{"0","$26.00","$24.85","$19.80","$18.60","$18.80","$18.80","$12.40"})</f>
        <v>0</v>
      </c>
      <c r="F28" s="3">
        <v>0</v>
      </c>
      <c r="G28" s="32">
        <f t="shared" ref="G28:G33" si="2">SUM(E28-F28)</f>
        <v>0</v>
      </c>
      <c r="H28" s="4">
        <v>23</v>
      </c>
      <c r="I28" s="32">
        <f t="shared" ref="I28:I33" si="3">G28*H28</f>
        <v>0</v>
      </c>
      <c r="K28" s="7" t="s">
        <v>6</v>
      </c>
    </row>
    <row r="29" spans="1:11" x14ac:dyDescent="0.35">
      <c r="A29" s="1"/>
      <c r="B29" s="65"/>
      <c r="C29" s="65"/>
      <c r="D29" s="5" t="s">
        <v>7</v>
      </c>
      <c r="E29" s="31" t="str">
        <f>LOOKUP($D29,{"","0-11 Months","1 Yr Old","2 Yr Old","3 Yr Old","4 Yr Old","5 Yr Old","School Age"},{"0","$26.00","$24.85","$19.80","$18.60","$18.80","$18.80","$12.40"})</f>
        <v>0</v>
      </c>
      <c r="F29" s="3">
        <v>0</v>
      </c>
      <c r="G29" s="32">
        <f t="shared" si="2"/>
        <v>0</v>
      </c>
      <c r="H29" s="4">
        <v>23</v>
      </c>
      <c r="I29" s="32">
        <f t="shared" si="3"/>
        <v>0</v>
      </c>
    </row>
    <row r="30" spans="1:11" x14ac:dyDescent="0.35">
      <c r="A30" s="1"/>
      <c r="B30" s="65"/>
      <c r="C30" s="65"/>
      <c r="D30" s="5" t="s">
        <v>7</v>
      </c>
      <c r="E30" s="31" t="str">
        <f>LOOKUP($D30,{"","0-11 Months","1 Yr Old","2 Yr Old","3 Yr Old","4 Yr Old","5 Yr Old","School Age"},{"0","$26.00","$24.85","$19.80","$18.60","$18.80","$18.80","$12.40"})</f>
        <v>0</v>
      </c>
      <c r="F30" s="3">
        <v>0</v>
      </c>
      <c r="G30" s="32">
        <f t="shared" si="2"/>
        <v>0</v>
      </c>
      <c r="H30" s="4">
        <v>23</v>
      </c>
      <c r="I30" s="32">
        <f t="shared" si="3"/>
        <v>0</v>
      </c>
    </row>
    <row r="31" spans="1:11" x14ac:dyDescent="0.35">
      <c r="A31" s="1"/>
      <c r="B31" s="65"/>
      <c r="C31" s="65"/>
      <c r="D31" s="5" t="s">
        <v>7</v>
      </c>
      <c r="E31" s="31" t="str">
        <f>LOOKUP($D31,{"","0-11 Months","1 Yr Old","2 Yr Old","3 Yr Old","4 Yr Old","5 Yr Old","School Age"},{"0","$26.00","$24.85","$19.80","$18.60","$18.80","$18.80","$12.40"})</f>
        <v>0</v>
      </c>
      <c r="F31" s="3">
        <v>0</v>
      </c>
      <c r="G31" s="32">
        <f t="shared" si="2"/>
        <v>0</v>
      </c>
      <c r="H31" s="4">
        <v>23</v>
      </c>
      <c r="I31" s="32">
        <f t="shared" si="3"/>
        <v>0</v>
      </c>
    </row>
    <row r="32" spans="1:11" x14ac:dyDescent="0.35">
      <c r="A32" s="1"/>
      <c r="B32" s="65"/>
      <c r="C32" s="65"/>
      <c r="D32" s="5" t="s">
        <v>7</v>
      </c>
      <c r="E32" s="31" t="str">
        <f>LOOKUP($D32,{"","0-11 Months","1 Yr Old","2 Yr Old","3 Yr Old","4 Yr Old","5 Yr Old","School Age"},{"0","$26.00","$24.85","$19.80","$18.60","$18.80","$18.80","$12.40"})</f>
        <v>0</v>
      </c>
      <c r="F32" s="3">
        <v>0</v>
      </c>
      <c r="G32" s="32">
        <f t="shared" si="2"/>
        <v>0</v>
      </c>
      <c r="H32" s="4">
        <v>23</v>
      </c>
      <c r="I32" s="32">
        <f t="shared" si="3"/>
        <v>0</v>
      </c>
    </row>
    <row r="33" spans="1:11" x14ac:dyDescent="0.35">
      <c r="A33" s="1"/>
      <c r="B33" s="65"/>
      <c r="C33" s="65"/>
      <c r="D33" s="5" t="s">
        <v>7</v>
      </c>
      <c r="E33" s="31" t="str">
        <f>LOOKUP($D33,{"","0-11 Months","1 Yr Old","2 Yr Old","3 Yr Old","4 Yr Old","5 Yr Old","School Age"},{"0","$26.00","$24.85","$19.80","$18.60","$18.80","$18.80","$12.40"})</f>
        <v>0</v>
      </c>
      <c r="F33" s="3">
        <v>0</v>
      </c>
      <c r="G33" s="32">
        <f t="shared" si="2"/>
        <v>0</v>
      </c>
      <c r="H33" s="4">
        <v>23</v>
      </c>
      <c r="I33" s="32">
        <f t="shared" si="3"/>
        <v>0</v>
      </c>
    </row>
    <row r="34" spans="1:11" x14ac:dyDescent="0.35">
      <c r="A34" s="1"/>
      <c r="B34" s="65"/>
      <c r="C34" s="65"/>
      <c r="D34" s="5" t="s">
        <v>7</v>
      </c>
      <c r="E34" s="31" t="str">
        <f>LOOKUP($D34,{"","0-11 Months","1 Yr Old","2 Yr Old","3 Yr Old","4 Yr Old","5 Yr Old","School Age"},{"0","$26.00","$24.85","$19.80","$18.60","$18.80","$18.80","$12.40"})</f>
        <v>0</v>
      </c>
      <c r="F34" s="3">
        <v>0</v>
      </c>
      <c r="G34" s="32">
        <f t="shared" si="0"/>
        <v>0</v>
      </c>
      <c r="H34" s="4">
        <v>23</v>
      </c>
      <c r="I34" s="32">
        <f t="shared" si="1"/>
        <v>0</v>
      </c>
      <c r="K34" s="7" t="s">
        <v>6</v>
      </c>
    </row>
    <row r="35" spans="1:11" x14ac:dyDescent="0.35">
      <c r="A35" s="1"/>
      <c r="B35" s="65"/>
      <c r="C35" s="65"/>
      <c r="D35" s="5" t="s">
        <v>7</v>
      </c>
      <c r="E35" s="31" t="str">
        <f>LOOKUP($D35,{"","0-11 Months","1 Yr Old","2 Yr Old","3 Yr Old","4 Yr Old","5 Yr Old","School Age"},{"0","$26.00","$24.85","$19.80","$18.60","$18.80","$18.80","$12.40"})</f>
        <v>0</v>
      </c>
      <c r="F35" s="3">
        <v>0</v>
      </c>
      <c r="G35" s="32">
        <f t="shared" si="0"/>
        <v>0</v>
      </c>
      <c r="H35" s="4">
        <v>23</v>
      </c>
      <c r="I35" s="32">
        <f t="shared" si="1"/>
        <v>0</v>
      </c>
    </row>
    <row r="36" spans="1:11" x14ac:dyDescent="0.35">
      <c r="A36" s="1"/>
      <c r="B36" s="65"/>
      <c r="C36" s="65"/>
      <c r="D36" s="5" t="s">
        <v>7</v>
      </c>
      <c r="E36" s="31" t="str">
        <f>LOOKUP($D36,{"","0-11 Months","1 Yr Old","2 Yr Old","3 Yr Old","4 Yr Old","5 Yr Old","School Age"},{"0","$26.00","$24.85","$19.80","$18.60","$18.80","$18.80","$12.40"})</f>
        <v>0</v>
      </c>
      <c r="F36" s="3">
        <v>0</v>
      </c>
      <c r="G36" s="32">
        <f t="shared" si="0"/>
        <v>0</v>
      </c>
      <c r="H36" s="4">
        <v>23</v>
      </c>
      <c r="I36" s="32">
        <f t="shared" si="1"/>
        <v>0</v>
      </c>
    </row>
    <row r="37" spans="1:11" x14ac:dyDescent="0.35">
      <c r="A37" s="1"/>
      <c r="B37" s="65"/>
      <c r="C37" s="65"/>
      <c r="D37" s="5" t="s">
        <v>7</v>
      </c>
      <c r="E37" s="31" t="str">
        <f>LOOKUP($D37,{"","0-11 Months","1 Yr Old","2 Yr Old","3 Yr Old","4 Yr Old","5 Yr Old","School Age"},{"0","$26.00","$24.85","$19.80","$18.60","$18.80","$18.80","$12.40"})</f>
        <v>0</v>
      </c>
      <c r="F37" s="3">
        <v>0</v>
      </c>
      <c r="G37" s="32">
        <f t="shared" si="0"/>
        <v>0</v>
      </c>
      <c r="H37" s="4">
        <v>23</v>
      </c>
      <c r="I37" s="32">
        <f t="shared" si="1"/>
        <v>0</v>
      </c>
    </row>
    <row r="38" spans="1:11" x14ac:dyDescent="0.35">
      <c r="A38" s="1"/>
      <c r="B38" s="65"/>
      <c r="C38" s="65"/>
      <c r="D38" s="5" t="s">
        <v>7</v>
      </c>
      <c r="E38" s="31" t="str">
        <f>LOOKUP($D38,{"","0-11 Months","1 Yr Old","2 Yr Old","3 Yr Old","4 Yr Old","5 Yr Old","School Age"},{"0","$26.00","$24.85","$19.80","$18.60","$18.80","$18.80","$12.40"})</f>
        <v>0</v>
      </c>
      <c r="F38" s="3">
        <v>0</v>
      </c>
      <c r="G38" s="32">
        <f t="shared" ref="G38:G40" si="4">SUM(E38-F38)</f>
        <v>0</v>
      </c>
      <c r="H38" s="4">
        <v>23</v>
      </c>
      <c r="I38" s="32">
        <f t="shared" ref="I38:I40" si="5">G38*H38</f>
        <v>0</v>
      </c>
    </row>
    <row r="39" spans="1:11" x14ac:dyDescent="0.35">
      <c r="A39" s="1"/>
      <c r="B39" s="65"/>
      <c r="C39" s="65"/>
      <c r="D39" s="5" t="s">
        <v>7</v>
      </c>
      <c r="E39" s="31" t="str">
        <f>LOOKUP($D39,{"","0-11 Months","1 Yr Old","2 Yr Old","3 Yr Old","4 Yr Old","5 Yr Old","School Age"},{"0","$26.00","$24.85","$19.80","$18.60","$18.80","$18.80","$12.40"})</f>
        <v>0</v>
      </c>
      <c r="F39" s="3">
        <v>0</v>
      </c>
      <c r="G39" s="32">
        <f t="shared" si="4"/>
        <v>0</v>
      </c>
      <c r="H39" s="4">
        <v>23</v>
      </c>
      <c r="I39" s="32">
        <f t="shared" si="5"/>
        <v>0</v>
      </c>
    </row>
    <row r="40" spans="1:11" x14ac:dyDescent="0.35">
      <c r="A40" s="2"/>
      <c r="B40" s="65"/>
      <c r="C40" s="65"/>
      <c r="D40" s="14" t="s">
        <v>7</v>
      </c>
      <c r="E40" s="31" t="str">
        <f>LOOKUP($D40,{"","0-11 Months","1 Yr Old","2 Yr Old","3 Yr Old","4 Yr Old","5 Yr Old","School Age"},{"0","$26.00","$24.85","$19.80","$18.60","$18.80","$18.80","$12.40"})</f>
        <v>0</v>
      </c>
      <c r="F40" s="15">
        <v>0</v>
      </c>
      <c r="G40" s="33">
        <f t="shared" si="4"/>
        <v>0</v>
      </c>
      <c r="H40" s="4">
        <v>2</v>
      </c>
      <c r="I40" s="33">
        <f t="shared" si="5"/>
        <v>0</v>
      </c>
    </row>
    <row r="41" spans="1:11" ht="19.2" customHeight="1" x14ac:dyDescent="0.35">
      <c r="A41" s="59" t="s">
        <v>26</v>
      </c>
      <c r="B41" s="59"/>
      <c r="C41" s="34">
        <f>COUNTA(A21:A40)</f>
        <v>0</v>
      </c>
      <c r="D41" s="51" t="s">
        <v>31</v>
      </c>
      <c r="E41" s="51"/>
      <c r="F41" s="51"/>
      <c r="G41" s="51"/>
      <c r="H41" s="58">
        <f>SUM(I21:I40)</f>
        <v>0</v>
      </c>
      <c r="I41" s="58"/>
    </row>
    <row r="42" spans="1:11" ht="15.6" customHeight="1" x14ac:dyDescent="0.35">
      <c r="A42" s="35">
        <f>SUM(H41*0.2)+SUM(H41)</f>
        <v>0</v>
      </c>
      <c r="B42" s="50" t="s">
        <v>32</v>
      </c>
      <c r="C42" s="50"/>
      <c r="D42" s="50"/>
      <c r="E42" s="50"/>
      <c r="F42" s="50"/>
      <c r="G42" s="50"/>
      <c r="H42" s="50"/>
      <c r="I42" s="50"/>
    </row>
  </sheetData>
  <sheetProtection algorithmName="SHA-512" hashValue="kkRSZOXaZnj0zzVsH7EuGZ9GhJLxQgwGQCC32KegCG58In6+1T+kVwadah5N4ZqG4Aqcak47CHbEvSvjeONErg==" saltValue="dL4feOBy3CysAM5aGL9O8Q==" spinCount="100000" sheet="1" objects="1" scenarios="1"/>
  <mergeCells count="47">
    <mergeCell ref="B38:C38"/>
    <mergeCell ref="B39:C39"/>
    <mergeCell ref="B40:C40"/>
    <mergeCell ref="B32:C32"/>
    <mergeCell ref="B33:C33"/>
    <mergeCell ref="B34:C34"/>
    <mergeCell ref="B35:C35"/>
    <mergeCell ref="B36:C36"/>
    <mergeCell ref="B28:C28"/>
    <mergeCell ref="B29:C29"/>
    <mergeCell ref="B30:C30"/>
    <mergeCell ref="B31:C31"/>
    <mergeCell ref="B37:C37"/>
    <mergeCell ref="B23:C23"/>
    <mergeCell ref="B24:C24"/>
    <mergeCell ref="B25:C25"/>
    <mergeCell ref="B26:C26"/>
    <mergeCell ref="B27:C27"/>
    <mergeCell ref="A14:I14"/>
    <mergeCell ref="B42:I42"/>
    <mergeCell ref="D41:G41"/>
    <mergeCell ref="A9:C9"/>
    <mergeCell ref="D9:I9"/>
    <mergeCell ref="A13:I13"/>
    <mergeCell ref="A16:I16"/>
    <mergeCell ref="A15:I15"/>
    <mergeCell ref="H41:I41"/>
    <mergeCell ref="A41:B41"/>
    <mergeCell ref="A18:I18"/>
    <mergeCell ref="A12:I12"/>
    <mergeCell ref="A19:C19"/>
    <mergeCell ref="B20:C20"/>
    <mergeCell ref="B21:C21"/>
    <mergeCell ref="B22:C22"/>
    <mergeCell ref="A4:B4"/>
    <mergeCell ref="A1:I1"/>
    <mergeCell ref="A8:I8"/>
    <mergeCell ref="A10:I10"/>
    <mergeCell ref="A11:I11"/>
    <mergeCell ref="D2:G2"/>
    <mergeCell ref="A5:B5"/>
    <mergeCell ref="A6:B6"/>
    <mergeCell ref="C4:I4"/>
    <mergeCell ref="C5:I5"/>
    <mergeCell ref="H6:I6"/>
    <mergeCell ref="C6:E6"/>
    <mergeCell ref="F6:G6"/>
  </mergeCells>
  <dataValidations count="1">
    <dataValidation type="list" allowBlank="1" showInputMessage="1" showErrorMessage="1" sqref="D21:D40" xr:uid="{00000000-0002-0000-0000-000000000000}">
      <formula1>$K$21:$K$34</formula1>
    </dataValidation>
  </dataValidations>
  <printOptions horizontalCentered="1"/>
  <pageMargins left="0.25" right="0.25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January 2019</vt:lpstr>
      <vt:lpstr>'January 2019'!Print_Area</vt:lpstr>
      <vt:lpstr>'January 2019'!Print_Titles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sandrah</dc:creator>
  <cp:lastModifiedBy>Nancy Metsker</cp:lastModifiedBy>
  <cp:lastPrinted>2018-11-27T20:54:21Z</cp:lastPrinted>
  <dcterms:created xsi:type="dcterms:W3CDTF">2018-10-18T13:56:19Z</dcterms:created>
  <dcterms:modified xsi:type="dcterms:W3CDTF">2019-01-25T21:48:36Z</dcterms:modified>
</cp:coreProperties>
</file>